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7"/>
  <workbookPr showInkAnnotation="0" defaultThemeVersion="124226"/>
  <bookViews>
    <workbookView xWindow="0" yWindow="0" windowWidth="19320" windowHeight="11685"/>
  </bookViews>
  <sheets>
    <sheet name="List 1" sheetId="1" r:id="rId1"/>
  </sheets>
  <definedNames>
    <definedName name="OLE_LINK1" localSheetId="0">'List 1'!$B$3</definedName>
  </definedNames>
  <calcPr calcId="145621"/>
</workbook>
</file>

<file path=xl/calcChain.xml><?xml version="1.0" encoding="utf-8"?>
<calcChain xmlns="http://schemas.openxmlformats.org/spreadsheetml/2006/main">
  <c r="F8" i="1"/>
  <c r="F6"/>
  <c r="F5"/>
  <c r="F4"/>
  <c r="F7"/>
  <c r="F3"/>
  <c r="I7" l="1"/>
  <c r="I4"/>
  <c r="I5"/>
  <c r="I6"/>
  <c r="I8"/>
  <c r="J7"/>
  <c r="K7" s="1"/>
  <c r="J4"/>
  <c r="K4" s="1"/>
  <c r="J5"/>
  <c r="K5" s="1"/>
  <c r="J6"/>
  <c r="K6" s="1"/>
  <c r="J8"/>
  <c r="K8" s="1"/>
  <c r="I3" l="1"/>
  <c r="J3" l="1"/>
  <c r="K3" l="1"/>
  <c r="K9" l="1"/>
  <c r="J9"/>
</calcChain>
</file>

<file path=xl/sharedStrings.xml><?xml version="1.0" encoding="utf-8"?>
<sst xmlns="http://schemas.openxmlformats.org/spreadsheetml/2006/main" count="39" uniqueCount="30">
  <si>
    <t>Množství
celkem</t>
  </si>
  <si>
    <t>Cen za kus
bez DPH</t>
  </si>
  <si>
    <t>Výše DPH</t>
  </si>
  <si>
    <t>Možství z prostředků školy</t>
  </si>
  <si>
    <t>Cena bez DPH
CELKEM</t>
  </si>
  <si>
    <t>Cena s DPH
CELKEM</t>
  </si>
  <si>
    <t>Množství z projektu
Jiráskovo gymnázium Náchod - šablony EU
CZ.1.07/1.5.00/34.0980</t>
  </si>
  <si>
    <t>Požadován vzorek (1 ks)
ANO/NE</t>
  </si>
  <si>
    <r>
      <t xml:space="preserve">Popis a minimální parametry
</t>
    </r>
    <r>
      <rPr>
        <b/>
        <sz val="14"/>
        <color rgb="FFFF0000"/>
        <rFont val="Times New Roman"/>
        <family val="1"/>
        <charset val="238"/>
      </rPr>
      <t>(veškeré zboží musí být nové a nabídková cena za jeden kus jakékoliv z níže uvedených položek  nesmí překročit částku 39 999,- Kč včetně DPH.)</t>
    </r>
  </si>
  <si>
    <t>Celková cena dodávky</t>
  </si>
  <si>
    <t>Množství z projektu
Podpora přírodovědného a technického vzdělávání
v Královéhradeckém kraji
CZ.1.07/1.1.00/44.0001</t>
  </si>
  <si>
    <t>Název
zboží</t>
  </si>
  <si>
    <t>Označení
a specifikace dodaného zboží</t>
  </si>
  <si>
    <t>Cena za kus
s DPH</t>
  </si>
  <si>
    <t>Notebook 15,6“ bez brašny</t>
  </si>
  <si>
    <t>Záložní zdroj pro PC</t>
  </si>
  <si>
    <t>Dataprojektor</t>
  </si>
  <si>
    <t>Držák na zeď na projektor</t>
  </si>
  <si>
    <t>Ozvučení</t>
  </si>
  <si>
    <t>Pevný disk</t>
  </si>
  <si>
    <t>NE</t>
  </si>
  <si>
    <t>-</t>
  </si>
  <si>
    <t>Maximální cena za 1 ks bez DPH</t>
  </si>
  <si>
    <t>Pevný disk, kapacita 1,5 TB, formát 3,5", interní, rozhraní SATA 6Gb/s, cache 32MB, vhodný pro běh 24 hodin 7 dní v týdnu. Záruka 3 roky - doprava do a ze servisu na náklady dodavatele nebo oprava na místě též na náklady dodavatele.</t>
  </si>
  <si>
    <t>Notebook, matný antireflexní display 15,6", 1366 x 768, procesor s benchmark skóre v hodnotě 3320 bodů a více dle testu PassMark CPU Mark http://www.cpubenchmark.net/, operační paměť 4GB RAM, pevný disk 500GB SATA, včetně DVD mechaniky, 2x USB port 2.0, 2x USB port 3.0, 1x VGA, 1x HDMI nebo DisplayPort, 1x RJ45 Gigabit, WiFi, klávesnice s českým rozložením odolná proti polití vodou se samostatným blokem numerických kláves, čtečka paměťových karet, akumulátor 6 článků, 64-bitový operační systém v CZ verzi podporovaný výrobcem po dobu záruky počítače, který umožní bezproblémový provoz všech aplikací, které škola běžně využívá (MS Office 2010, Zoner Photo Studio 14, Zoner Calisto 5, Pinnacle Studio 9, Foxit Reader, Psaní všemi deseti, GIMP, IrfanView, Smart Notebook, eBeam Scrapbook, různé interaktivní učebnice FRAUS (fyzika, přírodopis, zeměpis), Bakaláři), záruka 3 roky - doprava do a ze servisu na náklady dodavatele nebo oprava na místě též na náklady dodavatele.</t>
  </si>
  <si>
    <t>světelný výstup minimálně 3000 lumenů, rozlišení nativní WXGA (1280x800), kontrast min. 3000:1, rozhraní 1xHDMI nebo DisplayPort, 2xVGA, 2xUSB, 1x S- video, 1x RJ-45,  záruka 3 roky včetně lampy - doprava do a ze servisu na náklady dodavatele nebo oprava na místě též na náklady dodavatele. Dodávka včetně všech potřebných kabelů a montáže s držákem (specifikovaným níže) na zeď.</t>
  </si>
  <si>
    <t>Záložní zdroj; technologie Line-Interactive; kapacita min. 750 VA/500 W, průběh napětí na výstupu - aproximovaný sinusový výstup; komunikace s PC pomocí USB; multifunkční LCD display; zásuvky na výstupu 5x IEC-320 C13; typická doba zálohy: 100% zátěž (500W) - 4 min, 50% zátěž (250W) - 15 min.; záruka 3 roky a 2 roky na baterii - doprava do a ze servisu na náklady dodavatele nebo oprava na místě též na náklady dodavatele</t>
  </si>
  <si>
    <t>Aktivní repro, minimální výkon 2x25W RMS. Záruka 2 roky - doprava do a ze servisu na náklady dodavatele nebo oprava na místě též na náklady dodavatele. Včetně montáže na zeď na předem určené místo, včetně kabelů a potřebného montážního příslušenství.</t>
  </si>
  <si>
    <t>Držák na zeď vhodný pro připevnění výše uvedeného projektoru a šířku promítaného obrazu 190 cm ze vzdálenosti max. 150 cm ode zdi. Záruka 2 roky - doprava do a ze servisu na náklady dodavatele nebo oprava na místě též na náklady dodavatele.</t>
  </si>
  <si>
    <r>
      <rPr>
        <b/>
        <sz val="20"/>
        <color indexed="8"/>
        <rFont val="Calibri"/>
        <family val="2"/>
        <charset val="238"/>
      </rPr>
      <t xml:space="preserve">Specifikace zakázky - položkový rozpočet
</t>
    </r>
    <r>
      <rPr>
        <b/>
        <sz val="11"/>
        <color indexed="8"/>
        <rFont val="Calibri"/>
        <family val="2"/>
        <charset val="238"/>
      </rPr>
      <t xml:space="preserve">
</t>
    </r>
    <r>
      <rPr>
        <b/>
        <sz val="16"/>
        <color indexed="8"/>
        <rFont val="Calibri"/>
        <family val="2"/>
        <charset val="238"/>
      </rPr>
      <t>„Výběrové řízení na dodávku výpočetní techniky do Jiráskova gymnázia v Náchodě - 2“</t>
    </r>
  </si>
</sst>
</file>

<file path=xl/styles.xml><?xml version="1.0" encoding="utf-8"?>
<styleSheet xmlns="http://schemas.openxmlformats.org/spreadsheetml/2006/main">
  <numFmts count="2">
    <numFmt numFmtId="164" formatCode="#,##0\ &quot;Kč&quot;"/>
    <numFmt numFmtId="165" formatCode="#,##0.00\ &quot;Kč&quot;"/>
  </numFmts>
  <fonts count="14">
    <font>
      <sz val="11"/>
      <color theme="1"/>
      <name val="Calibri"/>
      <family val="2"/>
      <charset val="238"/>
      <scheme val="minor"/>
    </font>
    <font>
      <b/>
      <sz val="11"/>
      <color indexed="8"/>
      <name val="Calibri"/>
      <family val="2"/>
      <charset val="238"/>
    </font>
    <font>
      <sz val="8"/>
      <name val="Calibri"/>
      <family val="2"/>
      <charset val="238"/>
    </font>
    <font>
      <sz val="11"/>
      <color indexed="8"/>
      <name val="Calibri"/>
      <family val="2"/>
      <charset val="238"/>
      <scheme val="minor"/>
    </font>
    <font>
      <b/>
      <sz val="12"/>
      <color indexed="8"/>
      <name val="Times New Roman"/>
      <family val="1"/>
      <charset val="238"/>
    </font>
    <font>
      <b/>
      <sz val="14"/>
      <color indexed="8"/>
      <name val="Times New Roman"/>
      <family val="1"/>
      <charset val="238"/>
    </font>
    <font>
      <b/>
      <sz val="14"/>
      <color rgb="FFFF0000"/>
      <name val="Times New Roman"/>
      <family val="1"/>
      <charset val="238"/>
    </font>
    <font>
      <b/>
      <sz val="20"/>
      <color indexed="8"/>
      <name val="Calibri"/>
      <family val="2"/>
      <charset val="238"/>
    </font>
    <font>
      <b/>
      <sz val="16"/>
      <color indexed="8"/>
      <name val="Calibri"/>
      <family val="2"/>
      <charset val="238"/>
    </font>
    <font>
      <b/>
      <sz val="12"/>
      <color indexed="8"/>
      <name val="Calibri"/>
      <family val="2"/>
      <charset val="238"/>
    </font>
    <font>
      <sz val="12"/>
      <color theme="1"/>
      <name val="Calibri"/>
      <family val="2"/>
      <charset val="238"/>
      <scheme val="minor"/>
    </font>
    <font>
      <sz val="12"/>
      <color indexed="8"/>
      <name val="Calibri"/>
      <family val="2"/>
      <charset val="238"/>
    </font>
    <font>
      <b/>
      <sz val="12"/>
      <color theme="1"/>
      <name val="Calibri"/>
      <family val="2"/>
      <charset val="238"/>
      <scheme val="minor"/>
    </font>
    <font>
      <sz val="11"/>
      <color rgb="FF000000"/>
      <name val="Calibri"/>
      <family val="2"/>
      <charset val="238"/>
      <scheme val="minor"/>
    </font>
  </fonts>
  <fills count="4">
    <fill>
      <patternFill patternType="none"/>
    </fill>
    <fill>
      <patternFill patternType="gray125"/>
    </fill>
    <fill>
      <patternFill patternType="solid">
        <fgColor indexed="43"/>
        <bgColor indexed="64"/>
      </patternFill>
    </fill>
    <fill>
      <patternFill patternType="solid">
        <fgColor theme="9" tint="0.79998168889431442"/>
        <bgColor indexed="64"/>
      </patternFill>
    </fill>
  </fills>
  <borders count="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54">
    <xf numFmtId="0" fontId="0" fillId="0" borderId="0" xfId="0"/>
    <xf numFmtId="0" fontId="0" fillId="0" borderId="0" xfId="0" applyAlignment="1">
      <alignment horizontal="center"/>
    </xf>
    <xf numFmtId="0" fontId="1" fillId="0" borderId="0" xfId="0" applyFont="1" applyAlignment="1">
      <alignment horizontal="center" vertical="center"/>
    </xf>
    <xf numFmtId="0" fontId="1" fillId="0" borderId="0" xfId="0" applyFont="1" applyAlignment="1">
      <alignment horizontal="center"/>
    </xf>
    <xf numFmtId="0" fontId="0" fillId="0" borderId="0" xfId="0" applyAlignment="1">
      <alignment wrapText="1"/>
    </xf>
    <xf numFmtId="0" fontId="1" fillId="0" borderId="0" xfId="0" applyFont="1" applyFill="1"/>
    <xf numFmtId="0" fontId="5" fillId="2" borderId="2" xfId="0" applyFont="1" applyFill="1" applyBorder="1" applyAlignment="1">
      <alignment horizontal="center" vertical="center" wrapText="1"/>
    </xf>
    <xf numFmtId="0" fontId="9" fillId="0" borderId="0" xfId="0" applyFont="1" applyFill="1"/>
    <xf numFmtId="0" fontId="10" fillId="0" borderId="0" xfId="0" applyFont="1" applyAlignment="1">
      <alignment wrapText="1"/>
    </xf>
    <xf numFmtId="0" fontId="10" fillId="0" borderId="0" xfId="0" applyFont="1" applyAlignment="1">
      <alignment horizontal="center"/>
    </xf>
    <xf numFmtId="0" fontId="10" fillId="0" borderId="0" xfId="0" applyFont="1"/>
    <xf numFmtId="0" fontId="9" fillId="0" borderId="0" xfId="0" applyFont="1" applyAlignment="1">
      <alignment horizontal="center" vertical="center"/>
    </xf>
    <xf numFmtId="165" fontId="9" fillId="0" borderId="0" xfId="0" applyNumberFormat="1" applyFont="1" applyAlignment="1">
      <alignment horizontal="right" vertical="center"/>
    </xf>
    <xf numFmtId="0" fontId="0" fillId="3" borderId="1" xfId="0" applyFill="1" applyBorder="1" applyAlignment="1" applyProtection="1">
      <alignment horizontal="center" vertical="center" wrapText="1"/>
      <protection locked="0"/>
    </xf>
    <xf numFmtId="0" fontId="4" fillId="2" borderId="2" xfId="0" applyFont="1" applyFill="1" applyBorder="1" applyAlignment="1">
      <alignment horizontal="center" vertical="center" textRotation="90" wrapText="1"/>
    </xf>
    <xf numFmtId="0" fontId="5" fillId="3" borderId="2" xfId="0" applyFont="1" applyFill="1" applyBorder="1" applyAlignment="1">
      <alignment horizontal="center" vertical="center" wrapText="1"/>
    </xf>
    <xf numFmtId="0" fontId="5" fillId="2" borderId="2" xfId="0" applyFont="1" applyFill="1" applyBorder="1" applyAlignment="1">
      <alignment horizontal="center" vertical="center" textRotation="90" wrapText="1"/>
    </xf>
    <xf numFmtId="0" fontId="5" fillId="3" borderId="2" xfId="0" applyFont="1" applyFill="1" applyBorder="1" applyAlignment="1">
      <alignment horizontal="center" vertical="center" textRotation="90" wrapText="1"/>
    </xf>
    <xf numFmtId="9" fontId="10" fillId="3" borderId="1" xfId="0" applyNumberFormat="1" applyFont="1" applyFill="1" applyBorder="1" applyAlignment="1" applyProtection="1">
      <alignment horizontal="right" vertical="center"/>
      <protection locked="0"/>
    </xf>
    <xf numFmtId="165" fontId="11" fillId="0" borderId="1" xfId="0" applyNumberFormat="1" applyFont="1" applyBorder="1" applyAlignment="1">
      <alignment horizontal="right" vertical="center" wrapText="1"/>
    </xf>
    <xf numFmtId="165" fontId="9" fillId="0" borderId="1" xfId="0" applyNumberFormat="1" applyFont="1" applyBorder="1" applyAlignment="1">
      <alignment horizontal="right" vertical="center"/>
    </xf>
    <xf numFmtId="165" fontId="12" fillId="0" borderId="1" xfId="0" applyNumberFormat="1" applyFont="1" applyBorder="1" applyAlignment="1">
      <alignment horizontal="right" vertical="center"/>
    </xf>
    <xf numFmtId="0" fontId="10" fillId="0" borderId="2" xfId="0" applyFont="1" applyBorder="1" applyAlignment="1">
      <alignment horizontal="center" vertical="center"/>
    </xf>
    <xf numFmtId="9" fontId="10" fillId="3" borderId="2" xfId="0" applyNumberFormat="1" applyFont="1" applyFill="1" applyBorder="1" applyAlignment="1" applyProtection="1">
      <alignment horizontal="right" vertical="center"/>
      <protection locked="0"/>
    </xf>
    <xf numFmtId="0" fontId="10" fillId="0" borderId="1" xfId="0" applyFont="1" applyBorder="1" applyAlignment="1">
      <alignment horizontal="center" vertical="center" wrapText="1"/>
    </xf>
    <xf numFmtId="164" fontId="10" fillId="0" borderId="1" xfId="0" applyNumberFormat="1" applyFont="1" applyBorder="1" applyAlignment="1">
      <alignment horizontal="center" vertical="center" wrapText="1"/>
    </xf>
    <xf numFmtId="165" fontId="11" fillId="3" borderId="1" xfId="0" applyNumberFormat="1" applyFont="1" applyFill="1" applyBorder="1" applyAlignment="1" applyProtection="1">
      <alignment horizontal="right" vertical="center" wrapText="1"/>
      <protection locked="0"/>
    </xf>
    <xf numFmtId="165" fontId="11" fillId="3" borderId="2" xfId="0" applyNumberFormat="1" applyFont="1" applyFill="1" applyBorder="1" applyAlignment="1" applyProtection="1">
      <alignment horizontal="right" vertical="center" wrapText="1"/>
      <protection locked="0"/>
    </xf>
    <xf numFmtId="164" fontId="10" fillId="0" borderId="1" xfId="0" applyNumberFormat="1" applyFont="1" applyBorder="1" applyAlignment="1">
      <alignment horizontal="center" vertical="center" wrapText="1"/>
    </xf>
    <xf numFmtId="165" fontId="9" fillId="0" borderId="1" xfId="0" applyNumberFormat="1" applyFont="1" applyBorder="1" applyAlignment="1">
      <alignment horizontal="right" vertical="center"/>
    </xf>
    <xf numFmtId="165" fontId="12" fillId="0" borderId="1" xfId="0" applyNumberFormat="1" applyFont="1" applyBorder="1" applyAlignment="1">
      <alignment horizontal="right" vertical="center"/>
    </xf>
    <xf numFmtId="9" fontId="10" fillId="3" borderId="1" xfId="0" applyNumberFormat="1" applyFont="1" applyFill="1" applyBorder="1" applyAlignment="1" applyProtection="1">
      <alignment horizontal="right" vertical="center"/>
      <protection locked="0"/>
    </xf>
    <xf numFmtId="0" fontId="0" fillId="3" borderId="1" xfId="0" applyFill="1" applyBorder="1" applyAlignment="1" applyProtection="1">
      <alignment horizontal="center" vertical="center" wrapText="1"/>
      <protection locked="0"/>
    </xf>
    <xf numFmtId="165" fontId="11" fillId="3" borderId="1" xfId="0" applyNumberFormat="1" applyFont="1" applyFill="1" applyBorder="1" applyAlignment="1" applyProtection="1">
      <alignment horizontal="right" vertical="center" wrapText="1"/>
      <protection locked="0"/>
    </xf>
    <xf numFmtId="165" fontId="11" fillId="0" borderId="1" xfId="0" applyNumberFormat="1" applyFont="1" applyBorder="1" applyAlignment="1">
      <alignment horizontal="right" vertical="center" wrapText="1"/>
    </xf>
    <xf numFmtId="0" fontId="10" fillId="0" borderId="1" xfId="0" applyFont="1" applyBorder="1" applyAlignment="1">
      <alignment horizontal="center" vertical="center" wrapText="1"/>
    </xf>
    <xf numFmtId="0" fontId="0" fillId="0" borderId="2" xfId="0" applyFont="1" applyBorder="1" applyAlignment="1">
      <alignment horizontal="left" vertical="top" wrapText="1"/>
    </xf>
    <xf numFmtId="0" fontId="9" fillId="0" borderId="2" xfId="0" applyFont="1" applyBorder="1" applyAlignment="1">
      <alignment horizontal="center" vertical="center"/>
    </xf>
    <xf numFmtId="0" fontId="3" fillId="0" borderId="2" xfId="0" applyFont="1" applyFill="1" applyBorder="1" applyAlignment="1">
      <alignment horizontal="left" vertical="top" wrapText="1"/>
    </xf>
    <xf numFmtId="0" fontId="13" fillId="0" borderId="2" xfId="0" applyFont="1" applyBorder="1" applyAlignment="1">
      <alignment horizontal="left" vertical="top" wrapText="1"/>
    </xf>
    <xf numFmtId="165" fontId="11" fillId="0" borderId="2" xfId="0" applyNumberFormat="1" applyFont="1" applyBorder="1" applyAlignment="1">
      <alignment horizontal="right" vertical="center" wrapText="1"/>
    </xf>
    <xf numFmtId="165" fontId="9" fillId="0" borderId="2" xfId="0" applyNumberFormat="1" applyFont="1" applyBorder="1" applyAlignment="1">
      <alignment horizontal="right" vertical="center"/>
    </xf>
    <xf numFmtId="165" fontId="12" fillId="0" borderId="2" xfId="0" applyNumberFormat="1" applyFont="1" applyBorder="1" applyAlignment="1">
      <alignment horizontal="right" vertical="center"/>
    </xf>
    <xf numFmtId="0" fontId="0" fillId="3" borderId="2" xfId="0" applyFill="1" applyBorder="1" applyAlignment="1" applyProtection="1">
      <alignment horizontal="center" vertical="center" wrapText="1"/>
      <protection locked="0"/>
    </xf>
    <xf numFmtId="0" fontId="10" fillId="0" borderId="2" xfId="0" applyFont="1" applyBorder="1" applyAlignment="1">
      <alignment horizontal="center" vertical="center" wrapText="1"/>
    </xf>
    <xf numFmtId="164" fontId="10" fillId="0" borderId="2" xfId="0" applyNumberFormat="1" applyFont="1" applyBorder="1" applyAlignment="1">
      <alignment horizontal="center" vertical="center" wrapText="1"/>
    </xf>
    <xf numFmtId="0" fontId="13" fillId="0" borderId="2" xfId="0" applyFont="1" applyBorder="1" applyAlignment="1">
      <alignment horizontal="left" vertical="center" wrapText="1"/>
    </xf>
    <xf numFmtId="0" fontId="9" fillId="0" borderId="0" xfId="0" applyFont="1" applyFill="1" applyAlignment="1"/>
    <xf numFmtId="0" fontId="10" fillId="0" borderId="0" xfId="0" applyFont="1" applyAlignment="1"/>
    <xf numFmtId="0" fontId="9" fillId="0" borderId="0" xfId="0" applyFont="1" applyAlignment="1">
      <alignment horizontal="center"/>
    </xf>
    <xf numFmtId="165" fontId="9" fillId="0" borderId="0" xfId="0" applyNumberFormat="1" applyFont="1" applyAlignment="1">
      <alignment horizontal="right"/>
    </xf>
    <xf numFmtId="165" fontId="9" fillId="0" borderId="0" xfId="0" applyNumberFormat="1" applyFont="1" applyAlignment="1">
      <alignment horizontal="right" wrapText="1"/>
    </xf>
    <xf numFmtId="0" fontId="1" fillId="0" borderId="3" xfId="0" applyFont="1" applyFill="1" applyBorder="1" applyAlignment="1" applyProtection="1">
      <alignment horizontal="center" vertical="center" wrapText="1"/>
      <protection locked="0"/>
    </xf>
    <xf numFmtId="0" fontId="0" fillId="0" borderId="3" xfId="0" applyBorder="1" applyAlignment="1" applyProtection="1">
      <alignment horizontal="center" vertical="center"/>
      <protection locked="0"/>
    </xf>
  </cellXfs>
  <cellStyles count="1">
    <cellStyle name="normální" xfId="0" builtinId="0"/>
  </cellStyles>
  <dxfs count="3">
    <dxf>
      <numFmt numFmtId="166" formatCode="&quot;Nevyhovuje zadání&quot;"/>
    </dxf>
    <dxf>
      <numFmt numFmtId="166" formatCode="&quot;Nevyhovuje zadání&quot;"/>
    </dxf>
    <dxf>
      <numFmt numFmtId="166" formatCode="&quot;Nevyhovuje zadání&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ady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N12"/>
  <sheetViews>
    <sheetView tabSelected="1" zoomScale="85" zoomScaleNormal="85" workbookViewId="0">
      <selection activeCell="A2" sqref="A2"/>
    </sheetView>
  </sheetViews>
  <sheetFormatPr defaultRowHeight="15"/>
  <cols>
    <col min="1" max="1" width="19.28515625" style="5" customWidth="1"/>
    <col min="2" max="2" width="92.42578125" style="4" customWidth="1"/>
    <col min="3" max="3" width="10" style="1" customWidth="1"/>
    <col min="4" max="4" width="11.85546875" customWidth="1"/>
    <col min="5" max="5" width="3.85546875" bestFit="1" customWidth="1"/>
    <col min="6" max="6" width="6.7109375" style="2" bestFit="1" customWidth="1"/>
    <col min="7" max="7" width="18.7109375" style="2" customWidth="1"/>
    <col min="9" max="9" width="17.85546875" style="2" customWidth="1"/>
    <col min="10" max="10" width="20.140625" style="2" customWidth="1"/>
    <col min="11" max="11" width="17.7109375" customWidth="1"/>
    <col min="12" max="12" width="44.85546875" customWidth="1"/>
    <col min="13" max="13" width="6.42578125" hidden="1" customWidth="1"/>
    <col min="14" max="14" width="10.7109375" customWidth="1"/>
  </cols>
  <sheetData>
    <row r="1" spans="1:14" ht="95.25" customHeight="1">
      <c r="A1" s="52" t="s">
        <v>29</v>
      </c>
      <c r="B1" s="53"/>
      <c r="C1" s="53"/>
      <c r="D1" s="53"/>
      <c r="E1" s="53"/>
      <c r="F1" s="53"/>
      <c r="G1" s="53"/>
      <c r="H1" s="53"/>
      <c r="I1" s="53"/>
      <c r="J1" s="53"/>
      <c r="K1" s="53"/>
      <c r="L1" s="53"/>
      <c r="M1" s="53"/>
      <c r="N1" s="53"/>
    </row>
    <row r="2" spans="1:14" s="3" customFormat="1" ht="261" customHeight="1">
      <c r="A2" s="6" t="s">
        <v>11</v>
      </c>
      <c r="B2" s="6" t="s">
        <v>8</v>
      </c>
      <c r="C2" s="14" t="s">
        <v>6</v>
      </c>
      <c r="D2" s="14" t="s">
        <v>10</v>
      </c>
      <c r="E2" s="14" t="s">
        <v>3</v>
      </c>
      <c r="F2" s="16" t="s">
        <v>0</v>
      </c>
      <c r="G2" s="17" t="s">
        <v>1</v>
      </c>
      <c r="H2" s="17" t="s">
        <v>2</v>
      </c>
      <c r="I2" s="16" t="s">
        <v>13</v>
      </c>
      <c r="J2" s="16" t="s">
        <v>4</v>
      </c>
      <c r="K2" s="16" t="s">
        <v>5</v>
      </c>
      <c r="L2" s="15" t="s">
        <v>12</v>
      </c>
      <c r="M2" s="16" t="s">
        <v>7</v>
      </c>
      <c r="N2" s="16" t="s">
        <v>22</v>
      </c>
    </row>
    <row r="3" spans="1:14" ht="165">
      <c r="A3" s="36" t="s">
        <v>14</v>
      </c>
      <c r="B3" s="36" t="s">
        <v>24</v>
      </c>
      <c r="C3" s="22">
        <v>16</v>
      </c>
      <c r="D3" s="22"/>
      <c r="E3" s="22"/>
      <c r="F3" s="37">
        <f>C3+D3+E3</f>
        <v>16</v>
      </c>
      <c r="G3" s="26"/>
      <c r="H3" s="18"/>
      <c r="I3" s="19">
        <f>IF(G3*(1+H3)&gt;39999,"Nevyhovuje zadávací dokumentaci",G3*(1+H3))</f>
        <v>0</v>
      </c>
      <c r="J3" s="20">
        <f>F3*G3</f>
        <v>0</v>
      </c>
      <c r="K3" s="21">
        <f t="shared" ref="K3" si="0">J3*(1+H3)</f>
        <v>0</v>
      </c>
      <c r="L3" s="13"/>
      <c r="M3" s="24" t="s">
        <v>20</v>
      </c>
      <c r="N3" s="25">
        <v>14000</v>
      </c>
    </row>
    <row r="4" spans="1:14" ht="60">
      <c r="A4" s="38" t="s">
        <v>16</v>
      </c>
      <c r="B4" s="39" t="s">
        <v>25</v>
      </c>
      <c r="C4" s="22"/>
      <c r="D4" s="22">
        <v>1</v>
      </c>
      <c r="E4" s="22"/>
      <c r="F4" s="37">
        <f t="shared" ref="F4:F8" si="1">C4+D4+E4</f>
        <v>1</v>
      </c>
      <c r="G4" s="33"/>
      <c r="H4" s="31"/>
      <c r="I4" s="34">
        <f t="shared" ref="I4:I8" si="2">IF(G4*(1+H4)&gt;39999,"Nevyhovuje zadávací dokumentaci",G4*(1+H4))</f>
        <v>0</v>
      </c>
      <c r="J4" s="29">
        <f t="shared" ref="J4:J8" si="3">F4*G4</f>
        <v>0</v>
      </c>
      <c r="K4" s="30">
        <f t="shared" ref="K4:K8" si="4">J4*(1+H4)</f>
        <v>0</v>
      </c>
      <c r="L4" s="32"/>
      <c r="M4" s="35" t="s">
        <v>20</v>
      </c>
      <c r="N4" s="28" t="s">
        <v>21</v>
      </c>
    </row>
    <row r="5" spans="1:14" ht="45">
      <c r="A5" s="39" t="s">
        <v>17</v>
      </c>
      <c r="B5" s="46" t="s">
        <v>28</v>
      </c>
      <c r="C5" s="22"/>
      <c r="D5" s="22"/>
      <c r="E5" s="22">
        <v>1</v>
      </c>
      <c r="F5" s="37">
        <f t="shared" si="1"/>
        <v>1</v>
      </c>
      <c r="G5" s="33"/>
      <c r="H5" s="31"/>
      <c r="I5" s="34">
        <f t="shared" si="2"/>
        <v>0</v>
      </c>
      <c r="J5" s="29">
        <f t="shared" si="3"/>
        <v>0</v>
      </c>
      <c r="K5" s="30">
        <f t="shared" si="4"/>
        <v>0</v>
      </c>
      <c r="L5" s="32"/>
      <c r="M5" s="35" t="s">
        <v>20</v>
      </c>
      <c r="N5" s="28" t="s">
        <v>21</v>
      </c>
    </row>
    <row r="6" spans="1:14" ht="45">
      <c r="A6" s="39" t="s">
        <v>18</v>
      </c>
      <c r="B6" s="39" t="s">
        <v>27</v>
      </c>
      <c r="C6" s="22"/>
      <c r="D6" s="22"/>
      <c r="E6" s="22">
        <v>1</v>
      </c>
      <c r="F6" s="37">
        <f t="shared" si="1"/>
        <v>1</v>
      </c>
      <c r="G6" s="33"/>
      <c r="H6" s="31"/>
      <c r="I6" s="34">
        <f t="shared" si="2"/>
        <v>0</v>
      </c>
      <c r="J6" s="29">
        <f t="shared" si="3"/>
        <v>0</v>
      </c>
      <c r="K6" s="30">
        <f t="shared" si="4"/>
        <v>0</v>
      </c>
      <c r="L6" s="32"/>
      <c r="M6" s="35" t="s">
        <v>20</v>
      </c>
      <c r="N6" s="28" t="s">
        <v>21</v>
      </c>
    </row>
    <row r="7" spans="1:14" ht="75">
      <c r="A7" s="38" t="s">
        <v>15</v>
      </c>
      <c r="B7" s="36" t="s">
        <v>26</v>
      </c>
      <c r="C7" s="22"/>
      <c r="D7" s="22"/>
      <c r="E7" s="22">
        <v>2</v>
      </c>
      <c r="F7" s="37">
        <f>C7+D7+E7</f>
        <v>2</v>
      </c>
      <c r="G7" s="33"/>
      <c r="H7" s="31"/>
      <c r="I7" s="34">
        <f>IF(G7*(1+H7)&gt;39999,"Nevyhovuje zadávací dokumentaci",G7*(1+H7))</f>
        <v>0</v>
      </c>
      <c r="J7" s="29">
        <f>F7*G7</f>
        <v>0</v>
      </c>
      <c r="K7" s="30">
        <f>J7*(1+H7)</f>
        <v>0</v>
      </c>
      <c r="L7" s="32"/>
      <c r="M7" s="35" t="s">
        <v>20</v>
      </c>
      <c r="N7" s="28" t="s">
        <v>21</v>
      </c>
    </row>
    <row r="8" spans="1:14" ht="45">
      <c r="A8" s="38" t="s">
        <v>19</v>
      </c>
      <c r="B8" s="39" t="s">
        <v>23</v>
      </c>
      <c r="C8" s="22"/>
      <c r="D8" s="22"/>
      <c r="E8" s="22">
        <v>1</v>
      </c>
      <c r="F8" s="37">
        <f t="shared" si="1"/>
        <v>1</v>
      </c>
      <c r="G8" s="27"/>
      <c r="H8" s="23"/>
      <c r="I8" s="40">
        <f t="shared" si="2"/>
        <v>0</v>
      </c>
      <c r="J8" s="41">
        <f t="shared" si="3"/>
        <v>0</v>
      </c>
      <c r="K8" s="42">
        <f t="shared" si="4"/>
        <v>0</v>
      </c>
      <c r="L8" s="43"/>
      <c r="M8" s="44" t="s">
        <v>20</v>
      </c>
      <c r="N8" s="45" t="s">
        <v>21</v>
      </c>
    </row>
    <row r="9" spans="1:14" s="48" customFormat="1" ht="30.75" customHeight="1">
      <c r="A9" s="47" t="s">
        <v>9</v>
      </c>
      <c r="B9" s="8"/>
      <c r="C9" s="9"/>
      <c r="F9" s="49"/>
      <c r="G9" s="50"/>
      <c r="I9" s="50"/>
      <c r="J9" s="51">
        <f>SUM(J3:J8)</f>
        <v>0</v>
      </c>
      <c r="K9" s="50">
        <f>SUM(K3:K8)</f>
        <v>0</v>
      </c>
    </row>
    <row r="10" spans="1:14" s="10" customFormat="1" ht="15.75">
      <c r="A10" s="7"/>
      <c r="B10" s="8"/>
      <c r="C10" s="9"/>
      <c r="F10" s="11"/>
      <c r="G10" s="12"/>
      <c r="I10" s="12"/>
      <c r="J10" s="12"/>
      <c r="K10" s="12"/>
    </row>
    <row r="11" spans="1:14" s="10" customFormat="1" ht="15.75">
      <c r="A11" s="7"/>
      <c r="B11" s="8"/>
      <c r="C11" s="9"/>
      <c r="F11" s="11"/>
      <c r="G11" s="12"/>
      <c r="I11" s="12"/>
      <c r="J11" s="12"/>
      <c r="K11" s="12"/>
    </row>
    <row r="12" spans="1:14" ht="15.75">
      <c r="A12" s="7"/>
      <c r="G12" s="12"/>
      <c r="I12" s="12"/>
      <c r="J12" s="12"/>
      <c r="K12" s="12"/>
    </row>
  </sheetData>
  <sheetProtection sheet="1" objects="1" scenarios="1" formatCells="0" formatColumns="0" formatRows="0" autoFilter="0"/>
  <mergeCells count="1">
    <mergeCell ref="A1:N1"/>
  </mergeCells>
  <phoneticPr fontId="2" type="noConversion"/>
  <conditionalFormatting sqref="G8 G3:G6">
    <cfRule type="cellIs" dxfId="2" priority="10" operator="greaterThan">
      <formula>N3</formula>
    </cfRule>
  </conditionalFormatting>
  <conditionalFormatting sqref="J9">
    <cfRule type="cellIs" dxfId="1" priority="2" operator="greaterThan">
      <formula>1300000</formula>
    </cfRule>
  </conditionalFormatting>
  <conditionalFormatting sqref="J11">
    <cfRule type="cellIs" dxfId="0" priority="1" operator="greaterThan">
      <formula>381818</formula>
    </cfRule>
  </conditionalFormatting>
  <printOptions horizontalCentered="1" verticalCentered="1"/>
  <pageMargins left="0.19685039370078741" right="0.19685039370078741" top="0.19685039370078741" bottom="0.19685039370078741" header="0.11811023622047245" footer="0.11811023622047245"/>
  <pageSetup paperSize="9" fitToHeight="5"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List 1</vt:lpstr>
      <vt:lpstr>'List 1'!OLE_LINK1</vt:lpstr>
    </vt:vector>
  </TitlesOfParts>
  <Company>JGN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NACA</dc:creator>
  <cp:lastModifiedBy>Monika Langrová</cp:lastModifiedBy>
  <cp:lastPrinted>2013-08-21T10:51:58Z</cp:lastPrinted>
  <dcterms:created xsi:type="dcterms:W3CDTF">2013-06-28T13:10:58Z</dcterms:created>
  <dcterms:modified xsi:type="dcterms:W3CDTF">2014-06-11T10:02:39Z</dcterms:modified>
</cp:coreProperties>
</file>